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8_{ACD529BF-54AE-4F59-9290-17692F26AC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tia pozitiei financiare" sheetId="12" r:id="rId1"/>
    <sheet name="Situatia rezultatului global" sheetId="11" r:id="rId2"/>
    <sheet name="Situatia fluxurilor de numerar" sheetId="13" r:id="rId3"/>
    <sheet name="Indicatori operationali" sheetId="1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6" i="1" l="1"/>
  <c r="F5" i="1"/>
  <c r="F8" i="1" l="1"/>
  <c r="E5" i="1"/>
  <c r="E8" i="1" l="1"/>
  <c r="E6" i="1"/>
</calcChain>
</file>

<file path=xl/sharedStrings.xml><?xml version="1.0" encoding="utf-8"?>
<sst xmlns="http://schemas.openxmlformats.org/spreadsheetml/2006/main" count="159" uniqueCount="141">
  <si>
    <t>Mod de calcul</t>
  </si>
  <si>
    <t>30.06.2019</t>
  </si>
  <si>
    <t>Lichiditate curenta</t>
  </si>
  <si>
    <t>Active curente/Datorii curente</t>
  </si>
  <si>
    <t xml:space="preserve">Grad de indatorare </t>
  </si>
  <si>
    <t>Capital imprumutat/Capital propriu *100</t>
  </si>
  <si>
    <t>Viteza de rotatie a debitelor clienti</t>
  </si>
  <si>
    <t>Sold mediu clienti/Venituri din vanzari*Timp</t>
  </si>
  <si>
    <t xml:space="preserve">Viteza de rotatie a activelor imobilizate </t>
  </si>
  <si>
    <t>Venituri din vanzari/Active imobilizate</t>
  </si>
  <si>
    <t>Profit net/actiuni</t>
  </si>
  <si>
    <t xml:space="preserve">Rata profitul net </t>
  </si>
  <si>
    <t>Profit net/Venituri din vanzari</t>
  </si>
  <si>
    <t>Nr. actiuni</t>
  </si>
  <si>
    <t>Unitate de masura</t>
  </si>
  <si>
    <t>zile</t>
  </si>
  <si>
    <t>numar rotatii</t>
  </si>
  <si>
    <t>%</t>
  </si>
  <si>
    <t>lei/actiune</t>
  </si>
  <si>
    <t>numar de ori</t>
  </si>
  <si>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</si>
  <si>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</si>
  <si>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</si>
  <si>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</si>
  <si>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</si>
  <si>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</si>
  <si>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</si>
  <si>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</si>
  <si>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TOTAL ACTIVE  CIRCULANTE</t>
  </si>
  <si>
    <t>TOTAL ACTIVE</t>
  </si>
  <si>
    <t>DATORII CURENTE</t>
  </si>
  <si>
    <t>Datorii comerciale si similare</t>
  </si>
  <si>
    <t>TOTAL  DATORII CURENTE</t>
  </si>
  <si>
    <t>DATORII PE TERMEN LUNG</t>
  </si>
  <si>
    <t>TOTAL DATORII</t>
  </si>
  <si>
    <t>Rezerve din reevaluare</t>
  </si>
  <si>
    <t>Rezultat reportat</t>
  </si>
  <si>
    <t>TOTAL CAPITALURI PROPRII</t>
  </si>
  <si>
    <t>TOTAL CAPITALURI SI DATORII</t>
  </si>
  <si>
    <t>Alte venituri din exploatare</t>
  </si>
  <si>
    <t>(sumele sunt exprimate in LEI)</t>
  </si>
  <si>
    <t>Indicatori operationali</t>
  </si>
  <si>
    <t>Indicatori</t>
  </si>
  <si>
    <t>Castig pe actiune (EPS)</t>
  </si>
  <si>
    <t>(sumele sunt exprimate in lei)</t>
  </si>
  <si>
    <t>Capital social subscris varsat/Numar de actiuni</t>
  </si>
  <si>
    <t>actiuni</t>
  </si>
  <si>
    <t>30.06.2020</t>
  </si>
  <si>
    <t>30.06.2021</t>
  </si>
  <si>
    <t>31.12.2022</t>
  </si>
  <si>
    <t>30.06.2022</t>
  </si>
  <si>
    <t>S.C. ANTIBIOTICE S.A</t>
  </si>
  <si>
    <t>CUI: RO 1973096</t>
  </si>
  <si>
    <t>30.06.2023</t>
  </si>
  <si>
    <t>Cheltuieli inregistrate in avans</t>
  </si>
  <si>
    <t>Numerar si depozite pe termen scurt</t>
  </si>
  <si>
    <t>CAPITAL PROPRIU SI DATORII</t>
  </si>
  <si>
    <t>CAPITAL PROPRIU</t>
  </si>
  <si>
    <t>Capital subscris</t>
  </si>
  <si>
    <t>Rezerve legale si alte rezerve</t>
  </si>
  <si>
    <t>Imprumuturi si datorii bancare</t>
  </si>
  <si>
    <t>Subventii pentru investitii - portiune necurenta</t>
  </si>
  <si>
    <t>Datorii privind impozitele amanate</t>
  </si>
  <si>
    <t>TOTAL DATORII PE TERMEN LUNG</t>
  </si>
  <si>
    <t>Imprumuturi bancare</t>
  </si>
  <si>
    <t>Venituri din contractele cu clientii, din care:</t>
  </si>
  <si>
    <t>Venituri din vanzarea de produse finite</t>
  </si>
  <si>
    <t>Venituri din vanzarea produselor realizate pe alte site-uri de fabricatie</t>
  </si>
  <si>
    <t>Venituri din prestarea de servicii</t>
  </si>
  <si>
    <t>Venituri din subventii</t>
  </si>
  <si>
    <t>Modificari in cadrul stocurilor de produse finite si productie in curs</t>
  </si>
  <si>
    <t>Venituri din proiecte de imobilizari</t>
  </si>
  <si>
    <t>Materiile prime, consumabile folosite si produsele realizate pe alte site-uri de fabricatie</t>
  </si>
  <si>
    <t>Cheltuieli cu beneficiile angajatilor</t>
  </si>
  <si>
    <t>Cheltuieli de transport</t>
  </si>
  <si>
    <t>Cheltuieli cu utilitatile</t>
  </si>
  <si>
    <t>Amortizare si ajustarile pentru deprecierea activelor imobilizate, net</t>
  </si>
  <si>
    <t>Ajustarile pentru deprecierea activelor circulante, net</t>
  </si>
  <si>
    <t>Sponsorizari, donatii</t>
  </si>
  <si>
    <t>Alte cheltuieli</t>
  </si>
  <si>
    <t>Rezultat operational</t>
  </si>
  <si>
    <t>Diferente de curs valutar, net</t>
  </si>
  <si>
    <t>Cheltuieli privind dobanzile, net</t>
  </si>
  <si>
    <t>Alte cheltuieli financiare</t>
  </si>
  <si>
    <t>Rezultatul financiar</t>
  </si>
  <si>
    <t>Profitul inainte de impozitare</t>
  </si>
  <si>
    <t>Cheltuiala cu impozitul pe profit</t>
  </si>
  <si>
    <t>Profitul exercitiului financiar</t>
  </si>
  <si>
    <t>Total rezultatul global</t>
  </si>
  <si>
    <t>Rezultat pe actiune</t>
  </si>
  <si>
    <t>Profit înaintea impozitării</t>
  </si>
  <si>
    <t>Ajustari pentru:</t>
  </si>
  <si>
    <t>Amortizare aferentă imobilizărilor necorporale</t>
  </si>
  <si>
    <t>Amortizare aferentă imobilizărilor corporale</t>
  </si>
  <si>
    <t>Income tax</t>
  </si>
  <si>
    <t>Cheltuieli/(Venituri) aferente ajustarilor de valoare mijloace fixe</t>
  </si>
  <si>
    <t>Cheltuieli/(Venituri) aferente provizioanelor de stocuri</t>
  </si>
  <si>
    <t>Cheltuieli/(Venituri) aferente provizioanelor de clienţi şi conturi asimilate</t>
  </si>
  <si>
    <t>Cheltuieli/(Venituri) aferente provizioanelor pentru riscuri şi cheltuieli</t>
  </si>
  <si>
    <t>(Câştig net)/Pierdere netă din ieşirea de imobilizări corporale</t>
  </si>
  <si>
    <t>Ajustari pentru pierderi/(câștig) din curs valutar</t>
  </si>
  <si>
    <t>Cheltuieli cu dobânzile</t>
  </si>
  <si>
    <t>Venituri din dobânzi</t>
  </si>
  <si>
    <t>Flux de trezorerie generat din activitatea de exploatare înainte de modificări ale capitalului circulant</t>
  </si>
  <si>
    <t>(Creşteri)/Descreşteri de creanţe</t>
  </si>
  <si>
    <t>(Creşteri)/Descreşteri de cheltuieli în avans</t>
  </si>
  <si>
    <t>(Creşteri)/Descreşteri de stocuri</t>
  </si>
  <si>
    <t>Creşteri / (descreşteri) de datorii</t>
  </si>
  <si>
    <t>Creşteri / (descreşteri) de venituri in avans</t>
  </si>
  <si>
    <t>Dobânzi plătite</t>
  </si>
  <si>
    <t>Dobânzi încasate</t>
  </si>
  <si>
    <t>Impozit pe profit plătit</t>
  </si>
  <si>
    <t>Numerar net din activităţi de exploatare</t>
  </si>
  <si>
    <t>Fluxuri de numerar din activităţi de investiţie</t>
  </si>
  <si>
    <t>Achiziţii de active corporale</t>
  </si>
  <si>
    <t>Achizitii de active necorporale</t>
  </si>
  <si>
    <t>Împrumuturi (acordate)/restituite și imobilizări financiare</t>
  </si>
  <si>
    <t xml:space="preserve">Încasări din vânzarea de imobilizări </t>
  </si>
  <si>
    <t>Dividende incasate</t>
  </si>
  <si>
    <t>(Achiziție)/Vânzare de acțiuni proprii</t>
  </si>
  <si>
    <t>Numerar net din activităţi de investiţie</t>
  </si>
  <si>
    <t>Fluxuri de numerar din activităţi de finanţare</t>
  </si>
  <si>
    <t>Creşterea/(Scăderea) utilizării liniei de credit</t>
  </si>
  <si>
    <t>Încasare/(Rambursare) împrumut de la actionari/asociati</t>
  </si>
  <si>
    <t>Plăţi din leasing financiar</t>
  </si>
  <si>
    <t>Crestere/descrestere subventii</t>
  </si>
  <si>
    <t>Dividende plătite</t>
  </si>
  <si>
    <t>Modificări ale capitalului social majorare/(diminuare)</t>
  </si>
  <si>
    <t>Numerar net din activităţi de finanţare</t>
  </si>
  <si>
    <t>(Descreşterea)/Creşterea netă a numerarului şi echivalentelor de numerar</t>
  </si>
  <si>
    <t>Numerar şi echivalente de numerar la începutul exerciţiului financiar</t>
  </si>
  <si>
    <t>Efectul cursului de schimb valutar asupra miscarii numerarului si a echivalentelor de numerar</t>
  </si>
  <si>
    <t>Numerar şi echivalentele de numerar la sfârşitul exerciţiului financiar</t>
  </si>
  <si>
    <t>30.06.2024</t>
  </si>
  <si>
    <t>31.12.2023</t>
  </si>
  <si>
    <t>Situatia pozitiei financiare la data de 30 iunie 2024</t>
  </si>
  <si>
    <t>Situatia rezultatului global la data de 30 iunie 2024</t>
  </si>
  <si>
    <t>Alte datorii</t>
  </si>
  <si>
    <t>(Rambursare) împrumut pe termen lung</t>
  </si>
  <si>
    <t>Încasare împrumut pe termen lung</t>
  </si>
  <si>
    <t>Situatia fluxurilor de trezorerie  la data de 30 iunie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</si>
</sst>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0.000"/>
    <numFmt numFmtId="166" formatCode="_(* #,##0_);_(* \(#,##0\);_(* &quot;-&quot;??_);_(@_)"/>
    <numFmt numFmtId="167" formatCode="_(* #,##0.0000_);_(* \(#,##0.000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rgb="FF000000"/>
      <name val="Trebuchet MS"/>
      <family val="2"/>
    </font>
    <font>
      <b/>
      <sz val="12"/>
      <color rgb="FF000000"/>
      <name val="Trebuchet MS"/>
      <family val="2"/>
    </font>
    <font>
      <sz val="12"/>
      <color indexed="8"/>
      <name val="Trebuchet MS"/>
      <family val="2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7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 vertical="top" wrapText="1"/>
    </xf>
    <xf numFmtId="2" fontId="0" fillId="0" borderId="0" xfId="0" applyNumberFormat="1" applyAlignment="1">
      <alignment horizontal="right" vertical="top" wrapText="1"/>
    </xf>
    <xf numFmtId="165" fontId="0" fillId="0" borderId="0" xfId="0" applyNumberFormat="1" applyAlignment="1">
      <alignment horizontal="right" vertical="top" wrapText="1"/>
    </xf>
    <xf numFmtId="0" fontId="0" fillId="0" borderId="0" xfId="0" applyAlignment="1">
      <alignment horizontal="center" vertical="top"/>
    </xf>
    <xf numFmtId="3" fontId="0" fillId="0" borderId="0" xfId="0" applyNumberForma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justify" vertical="top" wrapText="1"/>
    </xf>
    <xf numFmtId="0" fontId="5" fillId="0" borderId="0" xfId="1" applyFont="1" applyAlignment="1">
      <alignment horizontal="left"/>
    </xf>
    <xf numFmtId="0" fontId="6" fillId="0" borderId="1" xfId="0" applyFont="1" applyBorder="1" applyAlignment="1">
      <alignment horizontal="center" vertical="top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2" borderId="0" xfId="0" applyFont="1" applyFill="1" applyAlignment="1">
      <alignment horizontal="center" vertical="top"/>
    </xf>
    <xf numFmtId="3" fontId="13" fillId="2" borderId="0" xfId="0" applyNumberFormat="1" applyFont="1" applyFill="1" applyAlignment="1">
      <alignment horizontal="right" vertical="top"/>
    </xf>
    <xf numFmtId="166" fontId="13" fillId="2" borderId="0" xfId="6" applyNumberFormat="1" applyFont="1" applyFill="1" applyBorder="1" applyAlignment="1">
      <alignment horizontal="right" vertical="top"/>
    </xf>
    <xf numFmtId="0" fontId="10" fillId="0" borderId="0" xfId="0" applyFont="1" applyAlignment="1">
      <alignment vertical="center"/>
    </xf>
    <xf numFmtId="166" fontId="11" fillId="0" borderId="0" xfId="6" applyNumberFormat="1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top"/>
    </xf>
    <xf numFmtId="166" fontId="14" fillId="0" borderId="0" xfId="6" applyNumberFormat="1" applyFont="1" applyBorder="1" applyAlignment="1">
      <alignment horizontal="right" vertical="top"/>
    </xf>
    <xf numFmtId="166" fontId="11" fillId="0" borderId="0" xfId="6" applyNumberFormat="1" applyFont="1" applyAlignment="1">
      <alignment vertical="top"/>
    </xf>
    <xf numFmtId="0" fontId="11" fillId="0" borderId="0" xfId="0" applyFont="1" applyAlignment="1">
      <alignment vertical="top"/>
    </xf>
    <xf numFmtId="166" fontId="10" fillId="0" borderId="0" xfId="6" applyNumberFormat="1" applyFont="1" applyBorder="1" applyAlignment="1">
      <alignment horizontal="right" vertical="top"/>
    </xf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horizontal="right" vertical="top"/>
    </xf>
    <xf numFmtId="166" fontId="11" fillId="0" borderId="0" xfId="0" applyNumberFormat="1" applyFont="1"/>
    <xf numFmtId="0" fontId="16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 wrapText="1"/>
    </xf>
    <xf numFmtId="166" fontId="18" fillId="0" borderId="0" xfId="6" applyNumberFormat="1" applyFont="1" applyAlignment="1">
      <alignment horizontal="right" vertical="top"/>
    </xf>
    <xf numFmtId="0" fontId="19" fillId="0" borderId="0" xfId="0" applyFont="1" applyAlignment="1">
      <alignment vertical="center" wrapText="1"/>
    </xf>
    <xf numFmtId="166" fontId="20" fillId="0" borderId="0" xfId="6" applyNumberFormat="1" applyFont="1" applyFill="1" applyAlignment="1">
      <alignment horizontal="right" vertical="top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166" fontId="22" fillId="0" borderId="0" xfId="6" applyNumberFormat="1" applyFont="1" applyFill="1" applyAlignment="1">
      <alignment horizontal="right" vertical="top"/>
    </xf>
    <xf numFmtId="0" fontId="11" fillId="0" borderId="0" xfId="0" applyFont="1" applyAlignment="1">
      <alignment vertical="center" wrapText="1"/>
    </xf>
    <xf numFmtId="166" fontId="11" fillId="0" borderId="0" xfId="6" applyNumberFormat="1" applyFont="1" applyFill="1" applyAlignment="1">
      <alignment horizontal="right" vertical="top"/>
    </xf>
    <xf numFmtId="166" fontId="18" fillId="0" borderId="0" xfId="6" applyNumberFormat="1" applyFont="1" applyFill="1" applyAlignment="1">
      <alignment horizontal="right" vertical="top"/>
    </xf>
    <xf numFmtId="166" fontId="11" fillId="0" borderId="0" xfId="6" applyNumberFormat="1" applyFont="1" applyAlignment="1">
      <alignment horizontal="right" vertical="top"/>
    </xf>
    <xf numFmtId="167" fontId="22" fillId="0" borderId="0" xfId="6" applyNumberFormat="1" applyFont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3" fontId="22" fillId="0" borderId="0" xfId="0" applyNumberFormat="1" applyFont="1" applyAlignment="1">
      <alignment vertical="top"/>
    </xf>
    <xf numFmtId="3" fontId="10" fillId="0" borderId="0" xfId="0" applyNumberFormat="1" applyFont="1"/>
    <xf numFmtId="3" fontId="20" fillId="0" borderId="0" xfId="0" applyNumberFormat="1" applyFont="1" applyAlignment="1">
      <alignment vertical="top"/>
    </xf>
    <xf numFmtId="0" fontId="23" fillId="0" borderId="0" xfId="0" applyFont="1" applyAlignment="1">
      <alignment vertical="center" wrapText="1"/>
    </xf>
    <xf numFmtId="0" fontId="23" fillId="0" borderId="0" xfId="7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0" fillId="0" borderId="0" xfId="0" applyFont="1" applyAlignment="1">
      <alignment horizontal="justify" vertical="top" wrapText="1"/>
    </xf>
  </cellXfs>
  <cellStyles count="8">
    <cellStyle name="Comma" xfId="6" builtinId="3"/>
    <cellStyle name="Comma 2" xfId="2" xr:uid="{00000000-0005-0000-0000-000001000000}"/>
    <cellStyle name="Normal" xfId="0" builtinId="0"/>
    <cellStyle name="Normal - Style1" xfId="7" xr:uid="{00000000-0005-0000-0000-000003000000}"/>
    <cellStyle name="Normal 2" xfId="1" xr:uid="{00000000-0005-0000-0000-000004000000}"/>
    <cellStyle name="Normal 3" xfId="4" xr:uid="{00000000-0005-0000-0000-000005000000}"/>
    <cellStyle name="Normal 4" xfId="5" xr:uid="{00000000-0005-0000-0000-000006000000}"/>
    <cellStyle name="Percent 2" xfId="3" xr:uid="{00000000-0005-0000-0000-000007000000}"/>
  </cellStyles>
  <dxfs count="27">
    <dxf>
      <font>
        <b val="0"/>
        <strike val="0"/>
        <outline val="0"/>
        <shadow val="0"/>
        <u val="none"/>
        <vertAlign val="baseline"/>
        <sz val="12"/>
        <name val="Trebuchet MS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Trebuchet MS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alignment horizontal="justify" vertical="top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  <color theme="0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6" formatCode="_(* #,##0_);_(* \(#,##0\);_(* &quot;-&quot;??_);_(@_)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numFmt numFmtId="166" formatCode="_(* #,##0_);_(* \(#,##0\);_(* &quot;-&quot;??_);_(@_)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b val="0"/>
        <strike val="0"/>
        <outline val="0"/>
        <shadow val="0"/>
        <u val="none"/>
        <vertAlign val="baseline"/>
        <sz val="12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numFmt numFmtId="2" formatCode="0.00"/>
      <alignment horizontal="righ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33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BDD1596-B4B0-4AE7-A225-E645779E4430}" name="Table27" displayName="Table27" ref="A7:D47" totalsRowShown="0" headerRowDxfId="11" dataDxfId="10">
  <autoFilter ref="A7:D47" xr:uid="{00000000-0009-0000-0100-000002000000}">
    <filterColumn colId="0" hiddenButton="1"/>
  </autoFilter>
  <tableColumns count="4">
    <tableColumn id="1" xr3:uid="{8AF87080-8853-42F4-8BFF-10838A7F1EB1}" name="Indicatori" dataDxfId="15"/>
    <tableColumn id="6" xr3:uid="{756289FB-BCFD-4641-A74E-898C9249B961}" name="30.06.2022" dataDxfId="14"/>
    <tableColumn id="2" xr3:uid="{5C24AB21-6AB1-4A28-A8E1-43ED3BB557B9}" name="31.12.2022" dataDxfId="13"/>
    <tableColumn id="5" xr3:uid="{3D993EB1-9892-4E04-9935-CBA69C109D2A}" name="30.06.2023" dataDxfId="12" dataCellStyle="Com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FE64D4-0CE5-4ADB-A885-5FD7CB34373D}" name="Table36" displayName="Table36" ref="A7:C35" totalsRowShown="0" headerRowDxfId="6" dataDxfId="5" tableBorderDxfId="26" totalsRowBorderDxfId="25">
  <tableColumns count="3">
    <tableColumn id="1" xr3:uid="{3A89B92F-43BC-4D21-8FCC-29B8E0D5C990}" name="Indicatori" dataDxfId="9"/>
    <tableColumn id="4" xr3:uid="{A117F993-560D-4410-9A6B-B006A9293B30}" name="30.06.2023" dataDxfId="8" dataCellStyle="Comma"/>
    <tableColumn id="2" xr3:uid="{DE674068-C93B-424A-8F63-52828418F801}" name="30.06.2024" dataDxfId="7" dataCellStyle="Com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BD3C694-869B-4B86-8856-33356CE4A1C7}" name="Table428" displayName="Table428" ref="A7:C57" totalsRowShown="0" headerRowDxfId="1" dataDxfId="0">
  <tableColumns count="3">
    <tableColumn id="1" xr3:uid="{77E04B33-C434-462C-8A12-84BFA7EB78E8}" name="Indicatori" dataDxfId="4"/>
    <tableColumn id="2" xr3:uid="{C4CD40DC-54E2-466E-82AD-C7A21C9F8EF1}" name="30.06.2023" dataDxfId="3"/>
    <tableColumn id="3" xr3:uid="{BE031C21-435D-4F65-B2AA-15B94C45FB90}" name="30.06.2024" dataDxfId="2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F11" totalsRowShown="0" headerRowDxfId="24" headerRowBorderDxfId="23" tableBorderDxfId="22" totalsRowBorderDxfId="21">
  <tableColumns count="6">
    <tableColumn id="1" xr3:uid="{00000000-0010-0000-0300-000001000000}" name="Indicatori" dataDxfId="20"/>
    <tableColumn id="2" xr3:uid="{00000000-0010-0000-0300-000002000000}" name="Mod de calcul" dataDxfId="19"/>
    <tableColumn id="3" xr3:uid="{00000000-0010-0000-0300-000003000000}" name="Unitate de masura" dataDxfId="18"/>
    <tableColumn id="5" xr3:uid="{00000000-0010-0000-0300-000005000000}" name="30.06.2019" dataDxfId="17"/>
    <tableColumn id="6" xr3:uid="{00000000-0010-0000-0300-000006000000}" name="30.06.2020" dataDxfId="16"/>
    <tableColumn id="4" xr3:uid="{00000000-0010-0000-0300-000004000000}" name="30.06.202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E249-ABC9-4A78-B356-DDDE92822746}">
  <dimension ref="A1:F47"/>
  <sheetViews>
    <sheetView tabSelected="1" zoomScale="71" zoomScaleNormal="71" workbookViewId="0">
      <selection activeCell="H24" sqref="H24"/>
    </sheetView>
  </sheetViews>
  <sheetFormatPr defaultRowHeight="16.2" x14ac:dyDescent="0.35"/>
  <cols>
    <col min="1" max="1" width="53.77734375" style="19" bestFit="1" customWidth="1"/>
    <col min="2" max="2" width="14.6640625" style="20" bestFit="1" customWidth="1"/>
    <col min="3" max="4" width="16.77734375" style="20" bestFit="1" customWidth="1"/>
    <col min="5" max="16384" width="8.88671875" style="20"/>
  </cols>
  <sheetData>
    <row r="1" spans="1:4" x14ac:dyDescent="0.35">
      <c r="A1" s="19" t="s">
        <v>51</v>
      </c>
    </row>
    <row r="2" spans="1:4" x14ac:dyDescent="0.35">
      <c r="A2" s="19" t="s">
        <v>52</v>
      </c>
    </row>
    <row r="4" spans="1:4" x14ac:dyDescent="0.35">
      <c r="A4" s="19" t="s">
        <v>135</v>
      </c>
    </row>
    <row r="5" spans="1:4" x14ac:dyDescent="0.35">
      <c r="A5" s="21" t="s">
        <v>44</v>
      </c>
    </row>
    <row r="7" spans="1:4" hidden="1" x14ac:dyDescent="0.35">
      <c r="A7" s="22" t="s">
        <v>42</v>
      </c>
      <c r="B7" s="20" t="s">
        <v>50</v>
      </c>
      <c r="C7" s="20" t="s">
        <v>49</v>
      </c>
      <c r="D7" s="20" t="s">
        <v>53</v>
      </c>
    </row>
    <row r="8" spans="1:4" ht="22.5" customHeight="1" x14ac:dyDescent="0.3">
      <c r="A8" s="23" t="s">
        <v>42</v>
      </c>
      <c r="B8" s="24" t="s">
        <v>53</v>
      </c>
      <c r="C8" s="24" t="s">
        <v>134</v>
      </c>
      <c r="D8" s="25" t="s">
        <v>133</v>
      </c>
    </row>
    <row r="9" spans="1:4" x14ac:dyDescent="0.3">
      <c r="A9" s="26" t="s">
        <v>20</v>
      </c>
      <c r="D9" s="27"/>
    </row>
    <row r="10" spans="1:4" x14ac:dyDescent="0.3">
      <c r="A10" s="28" t="s">
        <v>21</v>
      </c>
      <c r="B10" s="27"/>
      <c r="D10" s="27"/>
    </row>
    <row r="11" spans="1:4" x14ac:dyDescent="0.3">
      <c r="A11" s="28" t="s">
        <v>22</v>
      </c>
      <c r="B11" s="29">
        <v>504260863</v>
      </c>
      <c r="C11" s="29">
        <v>692361541</v>
      </c>
      <c r="D11" s="29">
        <v>706655110</v>
      </c>
    </row>
    <row r="12" spans="1:4" x14ac:dyDescent="0.3">
      <c r="A12" s="28" t="s">
        <v>23</v>
      </c>
      <c r="B12" s="29">
        <v>42063153</v>
      </c>
      <c r="C12" s="29">
        <v>45526698</v>
      </c>
      <c r="D12" s="29">
        <v>46064328</v>
      </c>
    </row>
    <row r="13" spans="1:4" x14ac:dyDescent="0.3">
      <c r="A13" s="28" t="s">
        <v>24</v>
      </c>
      <c r="B13" s="29">
        <v>546324016</v>
      </c>
      <c r="C13" s="29">
        <v>737888239</v>
      </c>
      <c r="D13" s="29">
        <v>752719438</v>
      </c>
    </row>
    <row r="14" spans="1:4" x14ac:dyDescent="0.3">
      <c r="A14" s="28"/>
      <c r="B14" s="30"/>
      <c r="C14" s="29"/>
      <c r="D14" s="30"/>
    </row>
    <row r="15" spans="1:4" x14ac:dyDescent="0.3">
      <c r="A15" s="28" t="s">
        <v>25</v>
      </c>
      <c r="B15" s="31"/>
      <c r="C15" s="32"/>
      <c r="D15" s="31"/>
    </row>
    <row r="16" spans="1:4" x14ac:dyDescent="0.3">
      <c r="A16" s="28" t="s">
        <v>26</v>
      </c>
      <c r="B16" s="29">
        <v>161422612</v>
      </c>
      <c r="C16" s="29">
        <v>160214484</v>
      </c>
      <c r="D16" s="29">
        <v>174875681</v>
      </c>
    </row>
    <row r="17" spans="1:4" x14ac:dyDescent="0.3">
      <c r="A17" s="28" t="s">
        <v>27</v>
      </c>
      <c r="B17" s="29">
        <v>241670595</v>
      </c>
      <c r="C17" s="29">
        <v>235771990</v>
      </c>
      <c r="D17" s="29">
        <v>272927754</v>
      </c>
    </row>
    <row r="18" spans="1:4" x14ac:dyDescent="0.3">
      <c r="A18" s="28" t="s">
        <v>54</v>
      </c>
      <c r="B18" s="29">
        <v>3558146</v>
      </c>
      <c r="C18" s="29">
        <v>3489615</v>
      </c>
      <c r="D18" s="29">
        <v>3710783</v>
      </c>
    </row>
    <row r="19" spans="1:4" x14ac:dyDescent="0.3">
      <c r="A19" s="28" t="s">
        <v>55</v>
      </c>
      <c r="B19" s="29">
        <v>369261</v>
      </c>
      <c r="C19" s="29">
        <v>1807930</v>
      </c>
      <c r="D19" s="29">
        <v>60754738</v>
      </c>
    </row>
    <row r="20" spans="1:4" x14ac:dyDescent="0.3">
      <c r="A20" s="28" t="s">
        <v>28</v>
      </c>
      <c r="B20" s="29">
        <v>407020614</v>
      </c>
      <c r="C20" s="29">
        <v>401284019</v>
      </c>
      <c r="D20" s="29">
        <v>512268956</v>
      </c>
    </row>
    <row r="21" spans="1:4" x14ac:dyDescent="0.3">
      <c r="A21" s="28"/>
      <c r="B21" s="33"/>
      <c r="C21" s="29"/>
      <c r="D21" s="33"/>
    </row>
    <row r="22" spans="1:4" x14ac:dyDescent="0.3">
      <c r="A22" s="34" t="s">
        <v>29</v>
      </c>
      <c r="B22" s="35">
        <v>953344630</v>
      </c>
      <c r="C22" s="35">
        <v>1139172258</v>
      </c>
      <c r="D22" s="35">
        <v>1264988394</v>
      </c>
    </row>
    <row r="23" spans="1:4" x14ac:dyDescent="0.3">
      <c r="A23" s="28"/>
      <c r="B23" s="30"/>
      <c r="C23" s="29"/>
      <c r="D23" s="30"/>
    </row>
    <row r="24" spans="1:4" x14ac:dyDescent="0.3">
      <c r="A24" s="28" t="s">
        <v>56</v>
      </c>
      <c r="B24" s="30"/>
      <c r="C24" s="29"/>
      <c r="D24" s="30"/>
    </row>
    <row r="25" spans="1:4" x14ac:dyDescent="0.3">
      <c r="A25" s="28" t="s">
        <v>57</v>
      </c>
      <c r="B25" s="30"/>
      <c r="C25" s="29"/>
      <c r="D25" s="30"/>
    </row>
    <row r="26" spans="1:4" x14ac:dyDescent="0.3">
      <c r="A26" s="28" t="s">
        <v>58</v>
      </c>
      <c r="B26" s="29">
        <v>67133804</v>
      </c>
      <c r="C26" s="29">
        <v>67133804</v>
      </c>
      <c r="D26" s="29">
        <v>67133804</v>
      </c>
    </row>
    <row r="27" spans="1:4" x14ac:dyDescent="0.3">
      <c r="A27" s="28" t="s">
        <v>35</v>
      </c>
      <c r="B27" s="29">
        <v>109888645</v>
      </c>
      <c r="C27" s="29">
        <v>225417959</v>
      </c>
      <c r="D27" s="29">
        <v>219669638</v>
      </c>
    </row>
    <row r="28" spans="1:4" x14ac:dyDescent="0.3">
      <c r="A28" s="28" t="s">
        <v>59</v>
      </c>
      <c r="B28" s="29">
        <v>308266127</v>
      </c>
      <c r="C28" s="29">
        <v>324877598</v>
      </c>
      <c r="D28" s="29">
        <v>333685459</v>
      </c>
    </row>
    <row r="29" spans="1:4" x14ac:dyDescent="0.3">
      <c r="A29" s="28" t="s">
        <v>36</v>
      </c>
      <c r="B29" s="29">
        <v>222602840</v>
      </c>
      <c r="C29" s="29">
        <v>229534759</v>
      </c>
      <c r="D29" s="29">
        <v>244999985</v>
      </c>
    </row>
    <row r="30" spans="1:4" x14ac:dyDescent="0.3">
      <c r="A30" s="28" t="s">
        <v>37</v>
      </c>
      <c r="B30" s="29">
        <v>707891416</v>
      </c>
      <c r="C30" s="29">
        <v>846964120</v>
      </c>
      <c r="D30" s="29">
        <v>865488886</v>
      </c>
    </row>
    <row r="31" spans="1:4" x14ac:dyDescent="0.3">
      <c r="A31" s="28"/>
      <c r="B31" s="31"/>
      <c r="C31" s="29"/>
      <c r="D31" s="31"/>
    </row>
    <row r="32" spans="1:4" x14ac:dyDescent="0.3">
      <c r="A32" s="28" t="s">
        <v>33</v>
      </c>
      <c r="B32" s="31"/>
      <c r="C32" s="32"/>
      <c r="D32" s="31"/>
    </row>
    <row r="33" spans="1:6" x14ac:dyDescent="0.3">
      <c r="A33" s="28" t="s">
        <v>60</v>
      </c>
      <c r="B33" s="29">
        <v>42005673</v>
      </c>
      <c r="C33" s="29">
        <v>36750203</v>
      </c>
      <c r="D33" s="29">
        <v>91104412</v>
      </c>
    </row>
    <row r="34" spans="1:6" x14ac:dyDescent="0.3">
      <c r="A34" s="28" t="s">
        <v>61</v>
      </c>
      <c r="B34" s="29">
        <v>1721869</v>
      </c>
      <c r="C34" s="29">
        <v>1586415</v>
      </c>
      <c r="D34" s="29">
        <v>5614768</v>
      </c>
    </row>
    <row r="35" spans="1:6" x14ac:dyDescent="0.3">
      <c r="A35" s="28" t="s">
        <v>62</v>
      </c>
      <c r="B35" s="29">
        <v>31638512</v>
      </c>
      <c r="C35" s="29">
        <v>63401227</v>
      </c>
      <c r="D35" s="29">
        <v>62625245</v>
      </c>
    </row>
    <row r="36" spans="1:6" x14ac:dyDescent="0.3">
      <c r="A36" s="28" t="s">
        <v>63</v>
      </c>
      <c r="B36" s="29">
        <v>75366054</v>
      </c>
      <c r="C36" s="29">
        <v>101737845</v>
      </c>
      <c r="D36" s="29">
        <v>159344425</v>
      </c>
    </row>
    <row r="37" spans="1:6" x14ac:dyDescent="0.3">
      <c r="A37" s="28"/>
      <c r="B37" s="31"/>
      <c r="C37" s="29"/>
      <c r="D37" s="31"/>
    </row>
    <row r="38" spans="1:6" x14ac:dyDescent="0.3">
      <c r="A38" s="28" t="s">
        <v>30</v>
      </c>
      <c r="B38" s="31"/>
      <c r="C38" s="29"/>
      <c r="D38" s="31"/>
    </row>
    <row r="39" spans="1:6" x14ac:dyDescent="0.3">
      <c r="A39" s="28" t="s">
        <v>31</v>
      </c>
      <c r="B39" s="29">
        <v>99587821</v>
      </c>
      <c r="C39" s="29">
        <v>150780362</v>
      </c>
      <c r="D39" s="29">
        <v>198698889</v>
      </c>
    </row>
    <row r="40" spans="1:6" x14ac:dyDescent="0.3">
      <c r="A40" s="28" t="s">
        <v>64</v>
      </c>
      <c r="B40" s="29">
        <v>41861422</v>
      </c>
      <c r="C40" s="29">
        <v>29552092</v>
      </c>
      <c r="D40" s="29">
        <v>27329038</v>
      </c>
      <c r="F40" s="36"/>
    </row>
    <row r="41" spans="1:6" x14ac:dyDescent="0.3">
      <c r="A41" s="28" t="s">
        <v>137</v>
      </c>
      <c r="B41" s="29">
        <v>28331628</v>
      </c>
      <c r="C41" s="29">
        <v>9831550</v>
      </c>
      <c r="D41" s="29">
        <v>13820867</v>
      </c>
    </row>
    <row r="42" spans="1:6" x14ac:dyDescent="0.3">
      <c r="A42" s="28" t="s">
        <v>61</v>
      </c>
      <c r="B42" s="29">
        <v>306289</v>
      </c>
      <c r="C42" s="29">
        <v>306289</v>
      </c>
      <c r="D42" s="29">
        <v>306289</v>
      </c>
    </row>
    <row r="43" spans="1:6" x14ac:dyDescent="0.3">
      <c r="A43" s="28" t="s">
        <v>32</v>
      </c>
      <c r="B43" s="29">
        <v>170087160</v>
      </c>
      <c r="C43" s="29">
        <v>190470293</v>
      </c>
      <c r="D43" s="29">
        <v>240155083</v>
      </c>
    </row>
    <row r="44" spans="1:6" x14ac:dyDescent="0.35">
      <c r="B44" s="32"/>
      <c r="C44" s="32"/>
      <c r="D44" s="32"/>
    </row>
    <row r="45" spans="1:6" x14ac:dyDescent="0.3">
      <c r="A45" s="28" t="s">
        <v>34</v>
      </c>
      <c r="B45" s="29">
        <v>245453214</v>
      </c>
      <c r="C45" s="29">
        <v>292208138</v>
      </c>
      <c r="D45" s="29">
        <v>399499508</v>
      </c>
    </row>
    <row r="46" spans="1:6" x14ac:dyDescent="0.3">
      <c r="A46" s="28"/>
      <c r="B46" s="31"/>
      <c r="C46" s="29"/>
      <c r="D46" s="31"/>
    </row>
    <row r="47" spans="1:6" x14ac:dyDescent="0.3">
      <c r="A47" s="34" t="s">
        <v>38</v>
      </c>
      <c r="B47" s="35">
        <v>953344630</v>
      </c>
      <c r="C47" s="35">
        <v>1139172258</v>
      </c>
      <c r="D47" s="35">
        <v>1264988394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AFD2-61ED-4397-BD61-19B7B39EC645}">
  <dimension ref="A1:C35"/>
  <sheetViews>
    <sheetView zoomScale="80" zoomScaleNormal="80" workbookViewId="0">
      <selection activeCell="G10" sqref="G10"/>
    </sheetView>
  </sheetViews>
  <sheetFormatPr defaultRowHeight="15.6" x14ac:dyDescent="0.3"/>
  <cols>
    <col min="1" max="1" width="53.88671875" style="20" bestFit="1" customWidth="1"/>
    <col min="2" max="3" width="14.33203125" style="20" bestFit="1" customWidth="1"/>
    <col min="4" max="16384" width="8.88671875" style="20"/>
  </cols>
  <sheetData>
    <row r="1" spans="1:3" ht="16.2" x14ac:dyDescent="0.35">
      <c r="A1" s="19" t="s">
        <v>51</v>
      </c>
    </row>
    <row r="2" spans="1:3" ht="16.2" x14ac:dyDescent="0.35">
      <c r="A2" s="19" t="s">
        <v>52</v>
      </c>
    </row>
    <row r="3" spans="1:3" ht="16.2" x14ac:dyDescent="0.35">
      <c r="A3" s="19"/>
    </row>
    <row r="4" spans="1:3" ht="16.2" x14ac:dyDescent="0.35">
      <c r="A4" s="19" t="s">
        <v>136</v>
      </c>
    </row>
    <row r="5" spans="1:3" ht="16.2" x14ac:dyDescent="0.35">
      <c r="A5" s="37" t="s">
        <v>44</v>
      </c>
    </row>
    <row r="6" spans="1:3" ht="16.2" x14ac:dyDescent="0.35">
      <c r="A6" s="38"/>
    </row>
    <row r="7" spans="1:3" ht="16.2" x14ac:dyDescent="0.35">
      <c r="A7" s="39" t="s">
        <v>42</v>
      </c>
      <c r="B7" s="40" t="s">
        <v>53</v>
      </c>
      <c r="C7" s="40" t="s">
        <v>133</v>
      </c>
    </row>
    <row r="8" spans="1:3" x14ac:dyDescent="0.3">
      <c r="A8" s="41" t="s">
        <v>65</v>
      </c>
      <c r="B8" s="42">
        <v>315870916</v>
      </c>
      <c r="C8" s="42">
        <v>350850074</v>
      </c>
    </row>
    <row r="9" spans="1:3" x14ac:dyDescent="0.3">
      <c r="A9" s="43" t="s">
        <v>66</v>
      </c>
      <c r="B9" s="44">
        <v>259529965</v>
      </c>
      <c r="C9" s="44">
        <v>284367384</v>
      </c>
    </row>
    <row r="10" spans="1:3" ht="31.2" x14ac:dyDescent="0.3">
      <c r="A10" s="45" t="s">
        <v>67</v>
      </c>
      <c r="B10" s="44">
        <v>55726977</v>
      </c>
      <c r="C10" s="44">
        <v>65922420</v>
      </c>
    </row>
    <row r="11" spans="1:3" x14ac:dyDescent="0.3">
      <c r="A11" s="45" t="s">
        <v>68</v>
      </c>
      <c r="B11" s="44">
        <v>613974</v>
      </c>
      <c r="C11" s="44">
        <v>560270</v>
      </c>
    </row>
    <row r="12" spans="1:3" x14ac:dyDescent="0.3">
      <c r="A12" s="46" t="s">
        <v>39</v>
      </c>
      <c r="B12" s="44">
        <v>665863</v>
      </c>
      <c r="C12" s="44">
        <v>1952844</v>
      </c>
    </row>
    <row r="13" spans="1:3" x14ac:dyDescent="0.3">
      <c r="A13" s="46" t="s">
        <v>69</v>
      </c>
      <c r="B13" s="44">
        <v>135453</v>
      </c>
      <c r="C13" s="44">
        <v>180767</v>
      </c>
    </row>
    <row r="14" spans="1:3" ht="31.2" x14ac:dyDescent="0.3">
      <c r="A14" s="46" t="s">
        <v>70</v>
      </c>
      <c r="B14" s="44">
        <v>23879385</v>
      </c>
      <c r="C14" s="44">
        <v>17988910</v>
      </c>
    </row>
    <row r="15" spans="1:3" x14ac:dyDescent="0.3">
      <c r="A15" s="46" t="s">
        <v>71</v>
      </c>
      <c r="B15" s="44">
        <v>6582645</v>
      </c>
      <c r="C15" s="44">
        <v>5684929</v>
      </c>
    </row>
    <row r="16" spans="1:3" ht="31.2" x14ac:dyDescent="0.3">
      <c r="A16" s="46" t="s">
        <v>72</v>
      </c>
      <c r="B16" s="44">
        <v>-116542224</v>
      </c>
      <c r="C16" s="44">
        <v>-127480634</v>
      </c>
    </row>
    <row r="17" spans="1:3" x14ac:dyDescent="0.3">
      <c r="A17" s="46" t="s">
        <v>73</v>
      </c>
      <c r="B17" s="44">
        <v>-73414155</v>
      </c>
      <c r="C17" s="44">
        <v>-75648348</v>
      </c>
    </row>
    <row r="18" spans="1:3" x14ac:dyDescent="0.3">
      <c r="A18" s="46" t="s">
        <v>74</v>
      </c>
      <c r="B18" s="44">
        <v>-2352216</v>
      </c>
      <c r="C18" s="44">
        <v>-2260094</v>
      </c>
    </row>
    <row r="19" spans="1:3" x14ac:dyDescent="0.3">
      <c r="A19" s="46" t="s">
        <v>75</v>
      </c>
      <c r="B19" s="44">
        <v>-15149493</v>
      </c>
      <c r="C19" s="44">
        <v>-8832393</v>
      </c>
    </row>
    <row r="20" spans="1:3" ht="31.2" x14ac:dyDescent="0.3">
      <c r="A20" s="46" t="s">
        <v>76</v>
      </c>
      <c r="B20" s="44">
        <v>-13439635</v>
      </c>
      <c r="C20" s="44">
        <v>-21588234</v>
      </c>
    </row>
    <row r="21" spans="1:3" x14ac:dyDescent="0.3">
      <c r="A21" s="46" t="s">
        <v>77</v>
      </c>
      <c r="B21" s="44">
        <v>-6549531</v>
      </c>
      <c r="C21" s="44">
        <v>-684042</v>
      </c>
    </row>
    <row r="22" spans="1:3" x14ac:dyDescent="0.3">
      <c r="A22" s="46" t="s">
        <v>78</v>
      </c>
      <c r="B22" s="44">
        <v>-389822</v>
      </c>
      <c r="C22" s="44">
        <v>-287514</v>
      </c>
    </row>
    <row r="23" spans="1:3" x14ac:dyDescent="0.3">
      <c r="A23" s="46" t="s">
        <v>79</v>
      </c>
      <c r="B23" s="44">
        <v>-44104688</v>
      </c>
      <c r="C23" s="44">
        <v>-60292230</v>
      </c>
    </row>
    <row r="24" spans="1:3" x14ac:dyDescent="0.3">
      <c r="A24" s="47" t="s">
        <v>80</v>
      </c>
      <c r="B24" s="48">
        <v>75192498</v>
      </c>
      <c r="C24" s="48">
        <v>79584035</v>
      </c>
    </row>
    <row r="25" spans="1:3" x14ac:dyDescent="0.3">
      <c r="A25" s="46" t="s">
        <v>81</v>
      </c>
      <c r="B25" s="44">
        <v>-582371</v>
      </c>
      <c r="C25" s="44">
        <v>826419</v>
      </c>
    </row>
    <row r="26" spans="1:3" x14ac:dyDescent="0.3">
      <c r="A26" s="46" t="s">
        <v>82</v>
      </c>
      <c r="B26" s="44">
        <v>-2114260</v>
      </c>
      <c r="C26" s="44">
        <v>-1980619</v>
      </c>
    </row>
    <row r="27" spans="1:3" x14ac:dyDescent="0.3">
      <c r="A27" s="46" t="s">
        <v>83</v>
      </c>
      <c r="B27" s="44">
        <v>77403</v>
      </c>
      <c r="C27" s="44">
        <v>0</v>
      </c>
    </row>
    <row r="28" spans="1:3" x14ac:dyDescent="0.3">
      <c r="A28" s="47" t="s">
        <v>84</v>
      </c>
      <c r="B28" s="48">
        <v>-2619228</v>
      </c>
      <c r="C28" s="48">
        <v>-1154200</v>
      </c>
    </row>
    <row r="29" spans="1:3" x14ac:dyDescent="0.3">
      <c r="A29" s="47" t="s">
        <v>85</v>
      </c>
      <c r="B29" s="48">
        <v>72573270</v>
      </c>
      <c r="C29" s="48">
        <v>78429835</v>
      </c>
    </row>
    <row r="30" spans="1:3" x14ac:dyDescent="0.3">
      <c r="A30" s="49"/>
      <c r="B30" s="50"/>
      <c r="C30" s="50"/>
    </row>
    <row r="31" spans="1:3" x14ac:dyDescent="0.3">
      <c r="A31" s="49" t="s">
        <v>86</v>
      </c>
      <c r="B31" s="50">
        <v>-10570957</v>
      </c>
      <c r="C31" s="50">
        <v>-4235805</v>
      </c>
    </row>
    <row r="32" spans="1:3" x14ac:dyDescent="0.3">
      <c r="A32" s="41" t="s">
        <v>87</v>
      </c>
      <c r="B32" s="51">
        <v>62002313</v>
      </c>
      <c r="C32" s="51">
        <v>74194030</v>
      </c>
    </row>
    <row r="33" spans="1:3" x14ac:dyDescent="0.3">
      <c r="A33" s="46"/>
      <c r="B33" s="52"/>
      <c r="C33" s="52"/>
    </row>
    <row r="34" spans="1:3" x14ac:dyDescent="0.3">
      <c r="A34" s="41" t="s">
        <v>88</v>
      </c>
      <c r="B34" s="42">
        <v>62002313</v>
      </c>
      <c r="C34" s="42">
        <v>74194030</v>
      </c>
    </row>
    <row r="35" spans="1:3" x14ac:dyDescent="0.3">
      <c r="A35" s="47" t="s">
        <v>89</v>
      </c>
      <c r="B35" s="53">
        <v>9.2356323201944576E-2</v>
      </c>
      <c r="C35" s="53">
        <v>0.11051664821495889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D314-9AFE-489D-9CFD-43EB46EFDAAA}">
  <dimension ref="A1:F62"/>
  <sheetViews>
    <sheetView zoomScale="75" zoomScaleNormal="75" workbookViewId="0">
      <pane ySplit="7" topLeftCell="A8" activePane="bottomLeft" state="frozen"/>
      <selection pane="bottomLeft" activeCell="E23" sqref="E23"/>
    </sheetView>
  </sheetViews>
  <sheetFormatPr defaultColWidth="9.109375" defaultRowHeight="16.2" x14ac:dyDescent="0.35"/>
  <cols>
    <col min="1" max="1" width="88.5546875" style="63" bestFit="1" customWidth="1"/>
    <col min="2" max="3" width="13.88671875" style="19" bestFit="1" customWidth="1"/>
    <col min="4" max="4" width="9.109375" style="19"/>
    <col min="5" max="6" width="11.88671875" style="19" bestFit="1" customWidth="1"/>
    <col min="7" max="16384" width="9.109375" style="19"/>
  </cols>
  <sheetData>
    <row r="1" spans="1:6" x14ac:dyDescent="0.35">
      <c r="A1" s="19" t="s">
        <v>51</v>
      </c>
    </row>
    <row r="2" spans="1:6" x14ac:dyDescent="0.35">
      <c r="A2" s="19" t="s">
        <v>52</v>
      </c>
    </row>
    <row r="3" spans="1:6" x14ac:dyDescent="0.35">
      <c r="A3" s="19"/>
    </row>
    <row r="4" spans="1:6" ht="24" customHeight="1" x14ac:dyDescent="0.35">
      <c r="A4" s="54" t="s">
        <v>140</v>
      </c>
      <c r="B4" s="54"/>
    </row>
    <row r="5" spans="1:6" x14ac:dyDescent="0.35">
      <c r="A5" s="37" t="s">
        <v>44</v>
      </c>
    </row>
    <row r="6" spans="1:6" x14ac:dyDescent="0.35">
      <c r="A6" s="37"/>
    </row>
    <row r="7" spans="1:6" x14ac:dyDescent="0.35">
      <c r="A7" s="55" t="s">
        <v>42</v>
      </c>
      <c r="B7" s="56" t="s">
        <v>53</v>
      </c>
      <c r="C7" s="56" t="s">
        <v>133</v>
      </c>
    </row>
    <row r="8" spans="1:6" x14ac:dyDescent="0.35">
      <c r="A8" s="41" t="s">
        <v>90</v>
      </c>
      <c r="B8" s="57">
        <v>73668251</v>
      </c>
      <c r="C8" s="57">
        <v>78429835</v>
      </c>
      <c r="E8" s="58"/>
      <c r="F8" s="58"/>
    </row>
    <row r="9" spans="1:6" x14ac:dyDescent="0.35">
      <c r="A9" s="43" t="s">
        <v>91</v>
      </c>
      <c r="B9" s="59"/>
      <c r="C9" s="59"/>
    </row>
    <row r="10" spans="1:6" x14ac:dyDescent="0.35">
      <c r="A10" s="46" t="s">
        <v>92</v>
      </c>
      <c r="B10" s="59">
        <v>1032312</v>
      </c>
      <c r="C10" s="59">
        <v>1728589</v>
      </c>
    </row>
    <row r="11" spans="1:6" x14ac:dyDescent="0.35">
      <c r="A11" s="46" t="s">
        <v>93</v>
      </c>
      <c r="B11" s="59">
        <v>12407324</v>
      </c>
      <c r="C11" s="59">
        <v>19859645</v>
      </c>
    </row>
    <row r="12" spans="1:6" hidden="1" x14ac:dyDescent="0.35">
      <c r="A12" s="46" t="s">
        <v>94</v>
      </c>
      <c r="B12" s="59"/>
      <c r="C12" s="59"/>
    </row>
    <row r="13" spans="1:6" ht="31.2" hidden="1" x14ac:dyDescent="0.35">
      <c r="A13" s="46" t="s">
        <v>95</v>
      </c>
      <c r="B13" s="59">
        <v>0</v>
      </c>
      <c r="C13" s="59">
        <v>0</v>
      </c>
    </row>
    <row r="14" spans="1:6" ht="31.2" x14ac:dyDescent="0.35">
      <c r="A14" s="46" t="s">
        <v>96</v>
      </c>
      <c r="B14" s="59">
        <v>-9983591</v>
      </c>
      <c r="C14" s="59">
        <v>685778</v>
      </c>
    </row>
    <row r="15" spans="1:6" ht="31.2" x14ac:dyDescent="0.35">
      <c r="A15" s="46" t="s">
        <v>97</v>
      </c>
      <c r="B15" s="59">
        <v>4893833.7699999996</v>
      </c>
      <c r="C15" s="59">
        <v>-1736</v>
      </c>
    </row>
    <row r="16" spans="1:6" ht="31.2" x14ac:dyDescent="0.35">
      <c r="A16" s="46" t="s">
        <v>98</v>
      </c>
      <c r="B16" s="59">
        <v>5117881</v>
      </c>
      <c r="C16" s="59">
        <v>0</v>
      </c>
    </row>
    <row r="17" spans="1:3" ht="31.2" x14ac:dyDescent="0.35">
      <c r="A17" s="46" t="s">
        <v>99</v>
      </c>
      <c r="B17" s="59">
        <v>0</v>
      </c>
      <c r="C17" s="59">
        <v>4426403</v>
      </c>
    </row>
    <row r="18" spans="1:3" x14ac:dyDescent="0.35">
      <c r="A18" s="46" t="s">
        <v>69</v>
      </c>
      <c r="B18" s="59">
        <v>-135453</v>
      </c>
      <c r="C18" s="59">
        <v>-180767</v>
      </c>
    </row>
    <row r="19" spans="1:3" hidden="1" x14ac:dyDescent="0.35">
      <c r="A19" s="46" t="s">
        <v>100</v>
      </c>
      <c r="B19" s="59"/>
      <c r="C19" s="59"/>
    </row>
    <row r="20" spans="1:3" x14ac:dyDescent="0.35">
      <c r="A20" s="46" t="s">
        <v>101</v>
      </c>
      <c r="B20" s="59">
        <v>2115643</v>
      </c>
      <c r="C20" s="59">
        <v>1981813</v>
      </c>
    </row>
    <row r="21" spans="1:3" x14ac:dyDescent="0.35">
      <c r="A21" s="46" t="s">
        <v>102</v>
      </c>
      <c r="B21" s="59">
        <v>-1383</v>
      </c>
      <c r="C21" s="59">
        <v>-1194</v>
      </c>
    </row>
    <row r="22" spans="1:3" ht="36.75" customHeight="1" x14ac:dyDescent="0.35">
      <c r="A22" s="41" t="s">
        <v>103</v>
      </c>
      <c r="B22" s="57">
        <v>89114817.769999996</v>
      </c>
      <c r="C22" s="57">
        <v>106928366</v>
      </c>
    </row>
    <row r="23" spans="1:3" x14ac:dyDescent="0.35">
      <c r="A23" s="46" t="s">
        <v>104</v>
      </c>
      <c r="B23" s="59">
        <v>-50161511</v>
      </c>
      <c r="C23" s="59">
        <v>-37175487</v>
      </c>
    </row>
    <row r="24" spans="1:3" x14ac:dyDescent="0.35">
      <c r="A24" s="46" t="s">
        <v>105</v>
      </c>
      <c r="B24" s="59">
        <v>-314815</v>
      </c>
      <c r="C24" s="59">
        <v>-221168</v>
      </c>
    </row>
    <row r="25" spans="1:3" x14ac:dyDescent="0.35">
      <c r="A25" s="46" t="s">
        <v>106</v>
      </c>
      <c r="B25" s="59">
        <v>-17305310</v>
      </c>
      <c r="C25" s="59">
        <v>-15346975</v>
      </c>
    </row>
    <row r="26" spans="1:3" x14ac:dyDescent="0.35">
      <c r="A26" s="46" t="s">
        <v>107</v>
      </c>
      <c r="B26" s="59">
        <v>18772433</v>
      </c>
      <c r="C26" s="59">
        <v>-946287</v>
      </c>
    </row>
    <row r="27" spans="1:3" x14ac:dyDescent="0.35">
      <c r="A27" s="46" t="s">
        <v>108</v>
      </c>
      <c r="B27" s="59">
        <v>-135454</v>
      </c>
      <c r="C27" s="59">
        <v>180767</v>
      </c>
    </row>
    <row r="28" spans="1:3" x14ac:dyDescent="0.35">
      <c r="A28" s="46" t="s">
        <v>109</v>
      </c>
      <c r="B28" s="59">
        <v>-2115643</v>
      </c>
      <c r="C28" s="59">
        <v>-2021492</v>
      </c>
    </row>
    <row r="29" spans="1:3" x14ac:dyDescent="0.35">
      <c r="A29" s="46" t="s">
        <v>110</v>
      </c>
      <c r="B29" s="59">
        <v>1383</v>
      </c>
      <c r="C29" s="59">
        <v>0</v>
      </c>
    </row>
    <row r="30" spans="1:3" x14ac:dyDescent="0.35">
      <c r="A30" s="46" t="s">
        <v>111</v>
      </c>
      <c r="B30" s="59">
        <v>-4492631</v>
      </c>
      <c r="C30" s="59">
        <v>-2198627</v>
      </c>
    </row>
    <row r="31" spans="1:3" ht="16.5" customHeight="1" x14ac:dyDescent="0.35">
      <c r="A31" s="41" t="s">
        <v>112</v>
      </c>
      <c r="B31" s="57">
        <v>33363269.769999996</v>
      </c>
      <c r="C31" s="57">
        <v>49199097</v>
      </c>
    </row>
    <row r="32" spans="1:3" x14ac:dyDescent="0.35">
      <c r="A32" s="60"/>
      <c r="B32" s="59"/>
      <c r="C32" s="59"/>
    </row>
    <row r="33" spans="1:3" x14ac:dyDescent="0.35">
      <c r="A33" s="41" t="s">
        <v>113</v>
      </c>
      <c r="B33" s="59"/>
      <c r="C33" s="59"/>
    </row>
    <row r="34" spans="1:3" x14ac:dyDescent="0.35">
      <c r="A34" s="46" t="s">
        <v>114</v>
      </c>
      <c r="B34" s="59">
        <v>-20047807</v>
      </c>
      <c r="C34" s="59">
        <v>-34770533</v>
      </c>
    </row>
    <row r="35" spans="1:3" x14ac:dyDescent="0.35">
      <c r="A35" s="46" t="s">
        <v>115</v>
      </c>
      <c r="B35" s="59">
        <v>-14143246</v>
      </c>
      <c r="C35" s="59">
        <v>-6075303</v>
      </c>
    </row>
    <row r="36" spans="1:3" ht="31.2" hidden="1" x14ac:dyDescent="0.35">
      <c r="A36" s="46" t="s">
        <v>116</v>
      </c>
      <c r="B36" s="59"/>
      <c r="C36" s="59"/>
    </row>
    <row r="37" spans="1:3" hidden="1" x14ac:dyDescent="0.35">
      <c r="A37" s="46" t="s">
        <v>117</v>
      </c>
      <c r="B37" s="59"/>
      <c r="C37" s="59"/>
    </row>
    <row r="38" spans="1:3" hidden="1" x14ac:dyDescent="0.35">
      <c r="A38" s="46" t="s">
        <v>118</v>
      </c>
      <c r="B38" s="59"/>
      <c r="C38" s="59"/>
    </row>
    <row r="39" spans="1:3" hidden="1" x14ac:dyDescent="0.35">
      <c r="A39" s="46" t="s">
        <v>119</v>
      </c>
      <c r="B39" s="59"/>
      <c r="C39" s="59"/>
    </row>
    <row r="40" spans="1:3" x14ac:dyDescent="0.35">
      <c r="A40" s="41" t="s">
        <v>120</v>
      </c>
      <c r="B40" s="57">
        <v>-34191053</v>
      </c>
      <c r="C40" s="57">
        <v>-40845836</v>
      </c>
    </row>
    <row r="41" spans="1:3" x14ac:dyDescent="0.35">
      <c r="A41" s="61"/>
      <c r="B41" s="59"/>
      <c r="C41" s="59"/>
    </row>
    <row r="42" spans="1:3" x14ac:dyDescent="0.35">
      <c r="A42" s="41" t="s">
        <v>121</v>
      </c>
      <c r="B42" s="59"/>
      <c r="C42" s="59"/>
    </row>
    <row r="43" spans="1:3" x14ac:dyDescent="0.35">
      <c r="A43" s="46" t="s">
        <v>122</v>
      </c>
      <c r="B43" s="59">
        <v>7974683</v>
      </c>
      <c r="C43" s="59">
        <v>-2182180</v>
      </c>
    </row>
    <row r="44" spans="1:3" x14ac:dyDescent="0.35">
      <c r="A44" s="46" t="s">
        <v>138</v>
      </c>
      <c r="B44" s="59">
        <v>-5148640</v>
      </c>
      <c r="C44" s="59">
        <v>-5345912</v>
      </c>
    </row>
    <row r="45" spans="1:3" ht="31.2" hidden="1" x14ac:dyDescent="0.35">
      <c r="A45" s="46" t="s">
        <v>123</v>
      </c>
      <c r="B45" s="59"/>
      <c r="C45" s="59"/>
    </row>
    <row r="46" spans="1:3" hidden="1" x14ac:dyDescent="0.35">
      <c r="A46" s="46" t="s">
        <v>124</v>
      </c>
      <c r="B46" s="59"/>
      <c r="C46" s="59"/>
    </row>
    <row r="47" spans="1:3" hidden="1" x14ac:dyDescent="0.35">
      <c r="A47" s="46" t="s">
        <v>125</v>
      </c>
      <c r="B47" s="59"/>
      <c r="C47" s="59"/>
    </row>
    <row r="48" spans="1:3" x14ac:dyDescent="0.35">
      <c r="A48" s="46" t="s">
        <v>139</v>
      </c>
      <c r="B48" s="59"/>
      <c r="C48" s="59">
        <v>59721600</v>
      </c>
    </row>
    <row r="49" spans="1:3" x14ac:dyDescent="0.35">
      <c r="A49" s="46" t="s">
        <v>126</v>
      </c>
      <c r="B49" s="59">
        <v>-3356453</v>
      </c>
      <c r="C49" s="59">
        <v>-1599961</v>
      </c>
    </row>
    <row r="50" spans="1:3" ht="31.2" hidden="1" x14ac:dyDescent="0.35">
      <c r="A50" s="46" t="s">
        <v>127</v>
      </c>
      <c r="B50" s="59"/>
      <c r="C50" s="59"/>
    </row>
    <row r="51" spans="1:3" x14ac:dyDescent="0.35">
      <c r="A51" s="41" t="s">
        <v>128</v>
      </c>
      <c r="B51" s="57">
        <v>-530410</v>
      </c>
      <c r="C51" s="57">
        <v>50593547</v>
      </c>
    </row>
    <row r="52" spans="1:3" x14ac:dyDescent="0.35">
      <c r="A52" s="62"/>
      <c r="B52" s="59"/>
      <c r="C52" s="59"/>
    </row>
    <row r="53" spans="1:3" ht="31.2" x14ac:dyDescent="0.35">
      <c r="A53" s="41" t="s">
        <v>129</v>
      </c>
      <c r="B53" s="59">
        <v>-1358192.2300000042</v>
      </c>
      <c r="C53" s="59">
        <v>58946808</v>
      </c>
    </row>
    <row r="54" spans="1:3" x14ac:dyDescent="0.35">
      <c r="A54" s="60"/>
      <c r="B54" s="59"/>
      <c r="C54" s="59"/>
    </row>
    <row r="55" spans="1:3" ht="31.2" x14ac:dyDescent="0.35">
      <c r="A55" s="41" t="s">
        <v>130</v>
      </c>
      <c r="B55" s="59">
        <v>1727453</v>
      </c>
      <c r="C55" s="59">
        <v>1807930.41</v>
      </c>
    </row>
    <row r="56" spans="1:3" ht="31.2" hidden="1" x14ac:dyDescent="0.35">
      <c r="A56" s="46" t="s">
        <v>131</v>
      </c>
      <c r="B56" s="59"/>
      <c r="C56" s="59"/>
    </row>
    <row r="57" spans="1:3" ht="31.2" x14ac:dyDescent="0.35">
      <c r="A57" s="41" t="s">
        <v>132</v>
      </c>
      <c r="B57" s="59">
        <v>369260.76999999583</v>
      </c>
      <c r="C57" s="59">
        <v>60754738.409999996</v>
      </c>
    </row>
    <row r="58" spans="1:3" x14ac:dyDescent="0.35">
      <c r="A58" s="46"/>
    </row>
    <row r="59" spans="1:3" x14ac:dyDescent="0.35">
      <c r="A59" s="46"/>
    </row>
    <row r="60" spans="1:3" x14ac:dyDescent="0.35">
      <c r="A60" s="46"/>
    </row>
    <row r="61" spans="1:3" x14ac:dyDescent="0.35">
      <c r="A61" s="46"/>
    </row>
    <row r="62" spans="1:3" x14ac:dyDescent="0.35">
      <c r="A62" s="46"/>
    </row>
  </sheetData>
  <mergeCells count="1">
    <mergeCell ref="A4:B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zoomScale="148" zoomScaleNormal="148" workbookViewId="0">
      <selection activeCell="I5" sqref="I5"/>
    </sheetView>
  </sheetViews>
  <sheetFormatPr defaultRowHeight="14.4" x14ac:dyDescent="0.3"/>
  <cols>
    <col min="1" max="1" width="25.88671875" customWidth="1"/>
    <col min="2" max="2" width="27.44140625" customWidth="1"/>
    <col min="3" max="4" width="14.6640625" style="1" customWidth="1"/>
    <col min="5" max="5" width="12.5546875" customWidth="1"/>
    <col min="6" max="6" width="11.5546875" bestFit="1" customWidth="1"/>
  </cols>
  <sheetData>
    <row r="1" spans="1:6" x14ac:dyDescent="0.3">
      <c r="A1" s="14" t="s">
        <v>41</v>
      </c>
    </row>
    <row r="2" spans="1:6" x14ac:dyDescent="0.3">
      <c r="A2" s="15" t="s">
        <v>40</v>
      </c>
    </row>
    <row r="3" spans="1:6" ht="15" x14ac:dyDescent="0.35">
      <c r="A3" s="2"/>
    </row>
    <row r="4" spans="1:6" ht="28.8" x14ac:dyDescent="0.3">
      <c r="A4" s="11" t="s">
        <v>42</v>
      </c>
      <c r="B4" s="11" t="s">
        <v>0</v>
      </c>
      <c r="C4" s="12" t="s">
        <v>14</v>
      </c>
      <c r="D4" s="13" t="s">
        <v>1</v>
      </c>
      <c r="E4" s="11" t="s">
        <v>47</v>
      </c>
      <c r="F4" s="16" t="s">
        <v>48</v>
      </c>
    </row>
    <row r="5" spans="1:6" x14ac:dyDescent="0.3">
      <c r="A5" s="3" t="s">
        <v>2</v>
      </c>
      <c r="B5" s="4" t="s">
        <v>3</v>
      </c>
      <c r="C5" s="5" t="s">
        <v>19</v>
      </c>
      <c r="D5" s="5">
        <v>2.13</v>
      </c>
      <c r="E5" s="7" t="e">
        <f>#REF!/#REF!</f>
        <v>#REF!</v>
      </c>
      <c r="F5" s="17" t="e">
        <f>#REF!/#REF!</f>
        <v>#REF!</v>
      </c>
    </row>
    <row r="6" spans="1:6" ht="28.8" x14ac:dyDescent="0.3">
      <c r="A6" s="3" t="s">
        <v>4</v>
      </c>
      <c r="B6" s="4" t="s">
        <v>5</v>
      </c>
      <c r="C6" s="5" t="s">
        <v>17</v>
      </c>
      <c r="D6" s="5">
        <v>28.07</v>
      </c>
      <c r="E6" s="7" t="e">
        <f>(#REF!+#REF!)/#REF!*100</f>
        <v>#REF!</v>
      </c>
      <c r="F6" s="17" t="e">
        <f>(#REF!+#REF!)/#REF!*100</f>
        <v>#REF!</v>
      </c>
    </row>
    <row r="7" spans="1:6" ht="28.8" x14ac:dyDescent="0.3">
      <c r="A7" s="3" t="s">
        <v>6</v>
      </c>
      <c r="B7" s="4" t="s">
        <v>7</v>
      </c>
      <c r="C7" s="5" t="s">
        <v>15</v>
      </c>
      <c r="D7" s="5">
        <v>303</v>
      </c>
      <c r="E7" s="6">
        <v>352</v>
      </c>
      <c r="F7" s="3">
        <v>248</v>
      </c>
    </row>
    <row r="8" spans="1:6" ht="28.8" x14ac:dyDescent="0.3">
      <c r="A8" s="3" t="s">
        <v>8</v>
      </c>
      <c r="B8" s="4" t="s">
        <v>9</v>
      </c>
      <c r="C8" s="5" t="s">
        <v>16</v>
      </c>
      <c r="D8" s="5">
        <v>0.52</v>
      </c>
      <c r="E8" s="7" t="e">
        <f>#REF!/#REF!</f>
        <v>#REF!</v>
      </c>
      <c r="F8" s="18" t="e">
        <f>#REF!/#REF!</f>
        <v>#REF!</v>
      </c>
    </row>
    <row r="9" spans="1:6" x14ac:dyDescent="0.3">
      <c r="A9" s="3" t="s">
        <v>43</v>
      </c>
      <c r="B9" s="4" t="s">
        <v>10</v>
      </c>
      <c r="C9" s="5" t="s">
        <v>18</v>
      </c>
      <c r="D9" s="5">
        <v>3.3000000000000002E-2</v>
      </c>
      <c r="E9" s="8">
        <v>2.8518053289517155E-2</v>
      </c>
    </row>
    <row r="10" spans="1:6" ht="23.25" customHeight="1" x14ac:dyDescent="0.3">
      <c r="A10" s="3" t="s">
        <v>11</v>
      </c>
      <c r="B10" s="4" t="s">
        <v>12</v>
      </c>
      <c r="C10" s="5" t="s">
        <v>17</v>
      </c>
      <c r="D10" s="5">
        <v>12.94</v>
      </c>
      <c r="E10" s="7">
        <v>13.07</v>
      </c>
      <c r="F10" s="17" t="e">
        <f>#REF!/#REF!</f>
        <v>#REF!</v>
      </c>
    </row>
    <row r="11" spans="1:6" ht="28.8" x14ac:dyDescent="0.3">
      <c r="A11" s="3" t="s">
        <v>13</v>
      </c>
      <c r="B11" s="4" t="s">
        <v>45</v>
      </c>
      <c r="C11" s="9" t="s">
        <v>46</v>
      </c>
      <c r="D11" s="10">
        <v>671338040</v>
      </c>
      <c r="E11" s="10">
        <v>671338040</v>
      </c>
      <c r="F11" s="10">
        <f>Table4[[#This Row],[30.06.2020]]</f>
        <v>671338040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Situatia pozitiei financiare</vt:lpstr>
      <vt:lpstr>Situatia rezultatului global</vt:lpstr>
      <vt:lpstr>Situatia fluxurilor de numerar</vt:lpstr>
      <vt:lpstr>Indicatori operationali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2024-08-14T07:45:02Z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{7F6A7D76-89AC-4038-B686-BB66CD4C85D2} {CA9CF883-0659-4703-8517-DDC6AD2061FE} {6063418C-960B-44AA-A8A1-99A8F9E1794C} {BE86F195-CFA6-4788-8E2B-F195213FF9EB} {2BC18EA3-DA16-406B-87CA-76082D6A2242}</vt:lpwstr>
  </property>
  <property fmtid="{D5CDD505-2E9C-101B-9397-08002B2CF9AE}" pid="3" name="DLPManualFileClassificationLastModifiedBy">
    <vt:lpwstr>ANTIBIOTICE\CeraselaM</vt:lpwstr>
  </property>
  <property fmtid="{D5CDD505-2E9C-101B-9397-08002B2CF9AE}" pid="4" name="DLPManualFileClassificationLastModificationDate">
    <vt:lpwstr>1691992805</vt:lpwstr>
  </property>
  <property fmtid="{D5CDD505-2E9C-101B-9397-08002B2CF9AE}" pid="5" name="DLPManualFileClassificationVersion">
    <vt:lpwstr>11.9.100.18</vt:lpwstr>
  </property>
</Properties>
</file>